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<sst xmlns="http://schemas.openxmlformats.org/spreadsheetml/2006/main" count="518" uniqueCount="499">
  <si>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</si>
  <si>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</si>
  <si>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</si>
  <si>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</si>
  <si>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</si>
  <si>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</si>
  <si>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</si>
  <si>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</si>
  <si>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</si>
  <si>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</si>
  <si>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</si>
  <si>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</si>
  <si>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</si>
  <si>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</si>
  <si>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</si>
  <si>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</si>
  <si>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</si>
  <si>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</si>
  <si>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</si>
  <si>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</si>
  <si>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</si>
  <si>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</si>
  <si>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</si>
  <si>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</si>
  <si>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</si>
  <si>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</si>
  <si>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</si>
  <si>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</si>
  <si>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</si>
  <si>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</si>
  <si>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</si>
  <si>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</si>
  <si>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</si>
  <si>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</si>
  <si>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</si>
  <si>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</si>
  <si>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</si>
  <si>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</si>
  <si>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</si>
  <si>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</si>
  <si>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</si>
  <si>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</si>
  <si>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</si>
  <si>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</si>
  <si>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</si>
  <si>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</si>
  <si>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</si>
  <si>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</si>
  <si>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</si>
  <si>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</si>
  <si>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</si>
  <si>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</si>
  <si>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</si>
  <si>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</si>
  <si>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</si>
  <si>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</si>
  <si>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</si>
  <si>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</si>
  <si>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</si>
  <si>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</si>
  <si>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</si>
  <si>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</si>
  <si>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</si>
  <si>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</si>
  <si>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</si>
  <si>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</si>
  <si>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</si>
  <si>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</si>
  <si>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</si>
  <si>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</si>
  <si>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</si>
  <si>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</si>
  <si>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</si>
  <si>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</si>
  <si>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</si>
  <si>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</si>
  <si>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</si>
  <si>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</si>
  <si>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</si>
  <si>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</si>
  <si>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</si>
  <si>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</si>
  <si>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</si>
  <si>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</si>
  <si>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</si>
  <si>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</si>
  <si>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</si>
  <si>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</si>
  <si>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</si>
  <si>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</si>
  <si>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</si>
  <si>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</si>
  <si>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</si>
  <si>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</si>
  <si>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</si>
  <si>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</si>
  <si>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</si>
  <si>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</si>
  <si>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</si>
  <si>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</si>
  <si>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</si>
  <si>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</si>
  <si>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</si>
  <si>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</si>
  <si>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</si>
  <si>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</si>
  <si>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</si>
  <si>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</si>
  <si>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</si>
  <si>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</si>
  <si>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</si>
  <si>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</si>
  <si>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</si>
  <si>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</si>
  <si>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</si>
  <si>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</si>
  <si>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</si>
  <si>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</si>
  <si>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</si>
  <si>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</si>
  <si>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</si>
  <si>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</si>
  <si>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</si>
  <si>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</si>
  <si>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</si>
  <si>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</si>
  <si>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</si>
  <si>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</si>
  <si>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</si>
  <si>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</si>
  <si>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</si>
  <si>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</si>
  <si>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</si>
  <si>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</si>
  <si>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</si>
  <si>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</si>
  <si>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</si>
  <si>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</si>
  <si>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</si>
  <si>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</si>
  <si>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</si>
  <si>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</si>
  <si>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</si>
  <si>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</si>
  <si>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</si>
  <si>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</si>
  <si>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</si>
  <si>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</si>
  <si>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</si>
  <si>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</si>
  <si>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</si>
  <si>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</si>
  <si>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</si>
  <si>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</si>
  <si>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</si>
  <si>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</si>
  <si>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</si>
  <si>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</si>
  <si>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</si>
  <si>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</si>
  <si>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</si>
  <si>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</si>
  <si>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</si>
  <si>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</si>
  <si>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</si>
  <si>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</si>
  <si>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</si>
  <si>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</si>
  <si>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</si>
  <si>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</si>
  <si>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</si>
  <si>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</si>
  <si>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</si>
  <si>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</si>
  <si>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</si>
  <si>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</si>
  <si>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</si>
  <si>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</si>
  <si>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</si>
  <si>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</si>
  <si>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</si>
  <si>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</si>
  <si>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</si>
  <si>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</si>
  <si>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</si>
  <si>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</si>
  <si>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</si>
  <si>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</si>
  <si>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</si>
  <si>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</si>
  <si>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</si>
  <si>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</si>
  <si>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</si>
  <si>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</si>
  <si>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</si>
  <si>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</si>
  <si>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</si>
  <si>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</si>
  <si>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</si>
  <si>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</si>
  <si>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</si>
  <si>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</si>
  <si>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</si>
  <si>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</si>
  <si>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</si>
  <si>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</si>
  <si>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</si>
  <si>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</si>
  <si>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</si>
  <si>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</si>
  <si>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</si>
  <si>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</si>
  <si>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</si>
  <si>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</si>
  <si>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</si>
  <si>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</si>
  <si>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</si>
  <si>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</si>
  <si>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</si>
  <si>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</si>
  <si>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</si>
  <si>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</si>
  <si>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</si>
  <si>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</si>
  <si>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</si>
  <si>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</si>
  <si>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</si>
  <si>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</si>
  <si>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</si>
  <si>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</si>
  <si>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</si>
  <si>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</si>
  <si>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</si>
  <si>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</si>
  <si>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</si>
  <si>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</si>
  <si>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</si>
  <si>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</si>
  <si>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</si>
  <si>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</si>
  <si>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</si>
  <si>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</si>
  <si>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</si>
  <si>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</si>
  <si>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</si>
  <si>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</si>
  <si>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</si>
  <si>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</si>
  <si>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</si>
  <si>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</si>
  <si>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</si>
  <si>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</si>
  <si>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</si>
  <si>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</si>
  <si>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</si>
  <si>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</si>
  <si>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</si>
  <si>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</si>
  <si>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</si>
  <si>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</si>
  <si>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</si>
  <si>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</si>
  <si>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</si>
  <si>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</si>
  <si>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</si>
  <si>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</si>
  <si>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</si>
  <si>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</si>
  <si>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</si>
  <si>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</si>
  <si>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</si>
  <si>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</si>
  <si>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</si>
  <si>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</si>
  <si>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</si>
  <si>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</si>
  <si>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</si>
  <si>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</si>
  <si>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</si>
  <si>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</si>
  <si>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</si>
  <si>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</si>
  <si>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</si>
  <si>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</si>
  <si>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</si>
  <si>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</si>
  <si>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</si>
  <si>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</si>
  <si>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</si>
  <si>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</si>
  <si>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</si>
  <si>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</si>
  <si>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</si>
  <si>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</si>
  <si>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</si>
  <si>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</si>
  <si>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</si>
  <si>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</si>
  <si>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</si>
  <si>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</si>
  <si>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</si>
  <si>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</si>
  <si>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</si>
  <si>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</si>
  <si>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</si>
  <si>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</si>
  <si>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</si>
  <si>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</si>
  <si>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</si>
  <si>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</si>
  <si>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</si>
  <si>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</si>
  <si>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</si>
  <si>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</si>
  <si>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</si>
  <si>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</si>
  <si>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</si>
  <si>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</si>
  <si>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</si>
  <si>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</si>
  <si>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</si>
  <si>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</si>
  <si>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</si>
  <si>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</si>
  <si>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</si>
  <si>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</si>
  <si>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</si>
  <si>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</si>
  <si>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</si>
  <si>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</si>
  <si>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</si>
  <si>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</si>
  <si>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</si>
  <si>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</si>
  <si>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</si>
  <si>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</si>
  <si>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</si>
  <si>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</si>
  <si>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</si>
  <si>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</si>
  <si>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</si>
  <si>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</si>
  <si>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</si>
  <si>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</si>
  <si>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</si>
  <si>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</si>
  <si>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</si>
  <si>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</si>
  <si>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</si>
  <si>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</si>
  <si>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</si>
  <si>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</si>
  <si>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</si>
  <si>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</si>
  <si>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</si>
  <si>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</si>
  <si>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</si>
  <si>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</si>
  <si>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</si>
  <si>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</si>
  <si>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</si>
  <si>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</si>
  <si>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</si>
  <si>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</si>
  <si>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</si>
  <si>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</si>
  <si>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</si>
  <si>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</si>
  <si>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</si>
  <si>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</si>
  <si>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</si>
  <si>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</si>
  <si>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</si>
  <si>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</si>
  <si>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</si>
  <si>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</si>
  <si>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</si>
  <si>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</si>
  <si>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</si>
  <si>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</si>
  <si>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</si>
  <si>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</si>
  <si>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</si>
  <si>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</si>
  <si>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</si>
  <si>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</si>
  <si>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</si>
  <si>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</si>
  <si>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</si>
  <si>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</si>
  <si>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</si>
  <si>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</si>
  <si>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</si>
  <si>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</si>
  <si>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</si>
  <si>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</si>
  <si>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</si>
  <si>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</si>
  <si>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</si>
  <si>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</si>
  <si>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</si>
  <si>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</si>
  <si>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</si>
  <si>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</si>
  <si>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</si>
  <si>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</si>
  <si>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</si>
  <si>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</si>
  <si>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</si>
  <si>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</si>
  <si>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</si>
  <si>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</si>
  <si>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</si>
  <si>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</si>
  <si>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</si>
  <si>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</si>
  <si>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</si>
  <si>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</si>
  <si>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</si>
  <si>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</si>
  <si>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</si>
  <si>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</si>
  <si>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</si>
  <si>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</si>
  <si>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</si>
  <si>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</si>
  <si>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</si>
  <si>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</si>
  <si>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</si>
  <si>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</si>
  <si>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</si>
  <si>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</si>
  <si>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</si>
  <si>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</si>
  <si>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</si>
  <si>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</si>
  <si>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</si>
  <si>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</si>
  <si>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</si>
  <si>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</si>
  <si>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</si>
  <si>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</si>
  <si>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</si>
  <si>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</si>
  <si>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</si>
  <si>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</si>
  <si>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</si>
  <si>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</si>
  <si>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</si>
  <si>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</si>
  <si>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</si>
  <si>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</si>
  <si>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</si>
  <si>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</si>
  <si>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</si>
  <si>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</si>
  <si>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</si>
  <si>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</si>
  <si>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</si>
  <si>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</si>
  <si>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</si>
  <si>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</si>
  <si>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</si>
  <si>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</si>
  <si>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</si>
  <si>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</si>
  <si>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</si>
  <si>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</si>
  <si>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</si>
  <si>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</si>
  <si>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</si>
  <si>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</si>
  <si>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</si>
  <si>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</si>
  <si>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</si>
  <si>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</si>
  <si>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</si>
  <si>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</si>
  <si>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</si>
  <si>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</si>
  <si>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</si>
  <si>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</si>
  <si>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</si>
  <si>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</si>
  <si>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</si>
  <si>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</si>
  <si>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</si>
  <si>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</si>
  <si>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</si>
  <si>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</si>
  <si>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</si>
  <si>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</si>
  <si>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</si>
  <si>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</si>
  <si>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</si>
  <si>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</si>
  <si>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Minh Phu Seafood Corp. (MPC)</t>
  </si>
  <si>
    <t xml:space="preserve">FINANCIAL STATEMENT - QUARTER IV.2018
</t>
  </si>
  <si>
    <t>INCOME STATEMENT (as of 31/12/2018)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</si>
</sst>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B13" sqref="B13"/>
    </sheetView>
  </sheetViews>
  <sheetFormatPr defaultColWidth="9.140625" defaultRowHeight="12"/>
  <cols>
    <col min="1" max="1" width="30.57421875" style="0" hidden="1" customWidth="1"/>
    <col min="2" max="2" width="57.57421875" style="0" customWidth="1"/>
    <col min="3" max="3" width="18.8515625" style="0" hidden="1" customWidth="1"/>
    <col min="4" max="4" width="20.4218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496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497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7623218395754</v>
      </c>
      <c r="F10" s="24">
        <v>8031892276387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447689429005</v>
      </c>
      <c r="F11" s="20">
        <f>F12+F13</f>
        <v>1785115577774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141789429005</v>
      </c>
      <c r="F12" s="21">
        <v>180524327774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305900000000</v>
      </c>
      <c r="F13" s="21">
        <v>1604591250000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516489672005</v>
      </c>
      <c r="F14" s="20">
        <f>F15+F16+F17</f>
        <v>231236106650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8807389411</v>
      </c>
      <c r="F15" s="21">
        <v>14811109411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>
        <v>-5580753017</v>
      </c>
      <c r="F16" s="21">
        <v>-8613935111</v>
      </c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513263035611</v>
      </c>
      <c r="F17" s="21">
        <v>225038932350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1905808210494</v>
      </c>
      <c r="F18" s="20">
        <f>F19+F22+F23+F24+F25+F26+F27+F28</f>
        <v>1913341914340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1725504056163</v>
      </c>
      <c r="F19" s="21">
        <v>1797225655844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97964111771</v>
      </c>
      <c r="F22" s="21">
        <v>37016652116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>
        <v>44000000000</v>
      </c>
      <c r="F25" s="21">
        <v>44000000000</v>
      </c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40303582097</v>
      </c>
      <c r="F26" s="21">
        <v>37063145917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-1963539537</v>
      </c>
      <c r="F27" s="21">
        <v>-1963539537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4674283048337</v>
      </c>
      <c r="F29" s="20">
        <f>F30+F31</f>
        <v>4073199229344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4720601738158</v>
      </c>
      <c r="F30" s="21">
        <v>4101475749558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>
        <v>-46318689821</v>
      </c>
      <c r="F31" s="21">
        <v>-28276520214</v>
      </c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78948035913</v>
      </c>
      <c r="F32" s="20">
        <f>F33+F36+F37+F38+F39</f>
        <v>28999448279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4087489793</v>
      </c>
      <c r="F33" s="21">
        <v>2973095406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61604678408</v>
      </c>
      <c r="F36" s="21">
        <v>16782851990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13255867712</v>
      </c>
      <c r="F37" s="21">
        <v>9243500883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1482605993760</v>
      </c>
      <c r="F43" s="20">
        <f>F44+F54+F64+F67+F70+F76+F80</f>
        <v>1478394377372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7306508578</v>
      </c>
      <c r="F44" s="20">
        <f>F45+F46+F47+F48+F49+F50+F53</f>
        <v>14605161928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7306508578</v>
      </c>
      <c r="F50" s="21">
        <v>14605161928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1039767663832</v>
      </c>
      <c r="F54" s="20">
        <f>F55+F58+F61</f>
        <v>978811612445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887046730189</v>
      </c>
      <c r="F55" s="20">
        <f>F56+F57</f>
        <v>919358028497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2226394037672</v>
      </c>
      <c r="F56" s="21">
        <v>2087248831678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-1339347307483</v>
      </c>
      <c r="F57" s="21">
        <v>-1167890803181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152720933643</v>
      </c>
      <c r="F61" s="20">
        <f>F62+F63</f>
        <v>59453583948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178788399584</v>
      </c>
      <c r="F62" s="21">
        <v>71253107385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-26067465941</v>
      </c>
      <c r="F63" s="21">
        <v>-11799523437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171646117933</v>
      </c>
      <c r="F67" s="20">
        <f>F68+F69</f>
        <v>157518936138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171646117933</v>
      </c>
      <c r="F69" s="21">
        <v>157518936138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124971458621</v>
      </c>
      <c r="F70" s="20">
        <f>F71+F72+F73+F74+F75</f>
        <v>121167019076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114971458621</v>
      </c>
      <c r="F72" s="21">
        <v>108667019076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>
        <v>10000000000</v>
      </c>
      <c r="F75" s="21">
        <v>12500000000</v>
      </c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</f>
        <v>138914244796</v>
      </c>
      <c r="F76" s="20">
        <f>F77+F78+F79</f>
        <v>205004608099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108566128898</v>
      </c>
      <c r="F77" s="21">
        <v>174659711634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30348115898</v>
      </c>
      <c r="F78" s="21">
        <v>30344896465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>
        <v>1287039686</v>
      </c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9105824389514</v>
      </c>
      <c r="F81" s="20">
        <f>F10+F43</f>
        <v>9510286653759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5367904149095</v>
      </c>
      <c r="F83" s="20">
        <f>F84+F106</f>
        <v>6518661625096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4119261773165</v>
      </c>
      <c r="F84" s="20">
        <f>F85+F88+F89+F90+F91+F92+F93+F94+F95+F97+F98+F99+F100+F101+F102</f>
        <v>4411280651253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412563976912</v>
      </c>
      <c r="F85" s="21">
        <v>656213732042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74376259833</v>
      </c>
      <c r="F88" s="21">
        <v>20156483977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28760736215</v>
      </c>
      <c r="F89" s="21">
        <v>33539904002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107161940966</v>
      </c>
      <c r="F90" s="21">
        <v>88722496835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781085147</v>
      </c>
      <c r="F91" s="21">
        <v>944624935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59221024130</v>
      </c>
      <c r="F95" s="21">
        <v>76110288683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3377225991304</v>
      </c>
      <c r="F97" s="21">
        <v>3475843624232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59170758658</v>
      </c>
      <c r="F99" s="21">
        <v>59749496547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1248642375930</v>
      </c>
      <c r="F106" s="20">
        <f>SUM(F107:F119)</f>
        <v>2107380973843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36956212257</v>
      </c>
      <c r="F112" s="21">
        <v>37736977305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1896856000</v>
      </c>
      <c r="F113" s="21">
        <v>6836856000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1190166666695</v>
      </c>
      <c r="F114" s="21">
        <v>2042916666687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>
        <v>19622640978</v>
      </c>
      <c r="F117" s="21">
        <v>19890473851</v>
      </c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3737920240419</v>
      </c>
      <c r="F120" s="20">
        <f>F121+F139</f>
        <v>2991625028663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3737920240419</v>
      </c>
      <c r="F121" s="20">
        <f>F122+F125+F126+F127+F128+F129+F130+F131+F132+F133+F134+F137+F138</f>
        <v>2991625028663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1400000000000</v>
      </c>
      <c r="F122" s="20">
        <f>F123+F124</f>
        <v>700000000000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1400000000000</v>
      </c>
      <c r="F123" s="21">
        <v>700000000000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>
        <v>177876869236</v>
      </c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>
        <v>-80162090861</v>
      </c>
      <c r="F128" s="21">
        <v>-80162090861</v>
      </c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>
        <v>135680972288</v>
      </c>
      <c r="F130" s="21">
        <v>125543277919</v>
      </c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166417831058</v>
      </c>
      <c r="F131" s="21">
        <v>54374900005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1511297125106</v>
      </c>
      <c r="F134" s="20">
        <f>F135+F136</f>
        <v>1452263283294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803715237006</v>
      </c>
      <c r="F135" s="21">
        <v>813243669428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707581888100</v>
      </c>
      <c r="F136" s="21">
        <v>639019613866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604686402828</v>
      </c>
      <c r="F138" s="21">
        <v>561728789070</v>
      </c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9105824389514</v>
      </c>
      <c r="F147" s="20">
        <f>F83+F120</f>
        <v>9510286653759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A1" sqref="A1:G1"/>
    </sheetView>
  </sheetViews>
  <sheetFormatPr defaultColWidth="18.7109375" defaultRowHeight="12"/>
  <cols>
    <col min="1" max="1" width="39.28125" style="0" hidden="1" customWidth="1"/>
    <col min="2" max="2" width="36.140625" style="0" customWidth="1"/>
    <col min="3" max="3" width="24.8515625" style="0" hidden="1" customWidth="1"/>
    <col min="4" max="4" width="33.7109375" style="0" hidden="1" customWidth="1"/>
    <col min="5" max="5" width="27.28125" style="0" customWidth="1"/>
    <col min="6" max="6" width="31.8515625" style="0" customWidth="1"/>
    <col min="7" max="7" width="17.7109375" style="0" customWidth="1"/>
    <col min="8" max="8" width="22.28125" style="0" customWidth="1"/>
  </cols>
  <sheetData>
    <row r="1" spans="1:7" ht="65.25" customHeight="1">
      <c r="A1" s="33" t="s">
        <v>496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497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4455775997213</v>
      </c>
      <c r="F9" s="21">
        <v>6069047332333</v>
      </c>
      <c r="G9" s="21">
        <v>17023022230199</v>
      </c>
      <c r="H9" s="21">
        <v>16954330836066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48010135933</v>
      </c>
      <c r="F10" s="21">
        <v>44642999669</v>
      </c>
      <c r="G10" s="21">
        <v>97673316315</v>
      </c>
      <c r="H10" s="21">
        <v>101816730781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4407765861280</v>
      </c>
      <c r="F11" s="20">
        <f>F9-F10</f>
        <v>6024404332664</v>
      </c>
      <c r="G11" s="20">
        <f>G9-G10</f>
        <v>16925348913884</v>
      </c>
      <c r="H11" s="20">
        <f>H9-H10</f>
        <v>16852514105285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3932005419376</v>
      </c>
      <c r="F12" s="21">
        <v>5414714926370</v>
      </c>
      <c r="G12" s="21">
        <v>14727841756542</v>
      </c>
      <c r="H12" s="21">
        <v>14988364733334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475760441904</v>
      </c>
      <c r="F13" s="20">
        <f>F11-F12</f>
        <v>609689406294</v>
      </c>
      <c r="G13" s="20">
        <f>G11-G12</f>
        <v>2197507157342</v>
      </c>
      <c r="H13" s="20">
        <f>H11-H12</f>
        <v>1864149371951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34551606329</v>
      </c>
      <c r="F14" s="21">
        <v>35443551473</v>
      </c>
      <c r="G14" s="21">
        <v>129506135625</v>
      </c>
      <c r="H14" s="21">
        <v>142113369593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80715950958</v>
      </c>
      <c r="F15" s="21">
        <v>59319114769</v>
      </c>
      <c r="G15" s="21">
        <v>337482864690</v>
      </c>
      <c r="H15" s="21">
        <v>280049253163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61251547199</v>
      </c>
      <c r="F16" s="21">
        <v>49329204968</v>
      </c>
      <c r="G16" s="21">
        <v>205320557292</v>
      </c>
      <c r="H16" s="21">
        <v>180875770671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>
        <v>3651665168</v>
      </c>
      <c r="F17" s="21">
        <v>-232980924</v>
      </c>
      <c r="G17" s="21">
        <v>6304439545</v>
      </c>
      <c r="H17" s="21">
        <v>-232980924</v>
      </c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215282023790</v>
      </c>
      <c r="F18" s="21">
        <v>219896113669</v>
      </c>
      <c r="G18" s="21">
        <v>898032045963</v>
      </c>
      <c r="H18" s="21">
        <v>772186424083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58025296850</v>
      </c>
      <c r="F19" s="21">
        <v>41007133860</v>
      </c>
      <c r="G19" s="21">
        <v>195501027296</v>
      </c>
      <c r="H19" s="21">
        <v>161850564772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159940441803</v>
      </c>
      <c r="F20" s="20">
        <f>F13+F14-F15+F17-F18-F19</f>
        <v>324677614545</v>
      </c>
      <c r="G20" s="20">
        <f>G13+G14-G15+G17-G18-G19</f>
        <v>902301794563</v>
      </c>
      <c r="H20" s="20">
        <f>H13+H14-H15+H17-H18-H19</f>
        <v>791943518602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-2204288049</v>
      </c>
      <c r="F21" s="21">
        <v>-931050079</v>
      </c>
      <c r="G21" s="21">
        <v>3240963824</v>
      </c>
      <c r="H21" s="21">
        <v>3624897650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473085047</v>
      </c>
      <c r="F22" s="21">
        <v>-957041004</v>
      </c>
      <c r="G22" s="21">
        <v>3522995083</v>
      </c>
      <c r="H22" s="21">
        <v>3368196325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-2677373096</v>
      </c>
      <c r="F23" s="20">
        <f>F21-F22</f>
        <v>25990925</v>
      </c>
      <c r="G23" s="20">
        <f>G21-G22</f>
        <v>-282031259</v>
      </c>
      <c r="H23" s="20">
        <f>H21-H22</f>
        <v>256701325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157263068707</v>
      </c>
      <c r="F24" s="20">
        <f>F20+F23</f>
        <v>324703605470</v>
      </c>
      <c r="G24" s="20">
        <f>G20+G23</f>
        <v>902019763304</v>
      </c>
      <c r="H24" s="20">
        <f>H20+H23</f>
        <v>792200219927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24096997069</v>
      </c>
      <c r="F25" s="21">
        <v>33816457373</v>
      </c>
      <c r="G25" s="21">
        <v>78606702608</v>
      </c>
      <c r="H25" s="21">
        <v>79211363515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>
        <v>-9847236123</v>
      </c>
      <c r="F26" s="21">
        <v>7178158505</v>
      </c>
      <c r="G26" s="21">
        <v>-271052306</v>
      </c>
      <c r="H26" s="21">
        <v>-1174218042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143013307761</v>
      </c>
      <c r="F27" s="20">
        <f>F24-F25-F26</f>
        <v>283708989592</v>
      </c>
      <c r="G27" s="20">
        <f>G24-G25-G26</f>
        <v>823684113002</v>
      </c>
      <c r="H27" s="20">
        <f>H24-H25-H26</f>
        <v>714163074454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106272608480</v>
      </c>
      <c r="F28" s="21">
        <v>253510879449</v>
      </c>
      <c r="G28" s="21">
        <v>707581888100</v>
      </c>
      <c r="H28" s="21">
        <v>642285488305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-36740699281</v>
      </c>
      <c r="F29" s="21">
        <v>-30198110143</v>
      </c>
      <c r="G29" s="21">
        <v>-116102224902</v>
      </c>
      <c r="H29" s="21">
        <v>-71877586149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768</v>
      </c>
      <c r="F30" s="21">
        <v>3703</v>
      </c>
      <c r="G30" s="21">
        <v>5110</v>
      </c>
      <c r="H30" s="21">
        <v>9382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2019-03-05T04:01:11Z</dcterms:modified>
  <cp:category/>
  <cp:version/>
  <cp:contentType/>
  <cp:contentStatus/>
</cp:coreProperties>
</file>